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700" windowHeight="126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<sst xmlns="http://schemas.openxmlformats.org/spreadsheetml/2006/main" count="59" uniqueCount="48">
  <si>
    <t>月々の軽油ご使用量</t>
  </si>
  <si>
    <t>リットル</t>
  </si>
  <si>
    <t>円</t>
  </si>
  <si>
    <t>近隣の軽油は１リットル当たり</t>
  </si>
  <si>
    <t>近隣の灯油は１リットル当たり</t>
  </si>
  <si>
    <t>月々の軽油購入金額は</t>
  </si>
  <si>
    <t>リットル×</t>
  </si>
  <si>
    <t>円/Ｌ＝</t>
  </si>
  <si>
    <t>円/月</t>
  </si>
  <si>
    <t>円なので、</t>
  </si>
  <si>
    <t>リットルの灯油に</t>
  </si>
  <si>
    <t>灯油</t>
  </si>
  <si>
    <t>リットルの価格は</t>
  </si>
  <si>
    <t>円/L＝</t>
  </si>
  <si>
    <t>リットルで</t>
  </si>
  <si>
    <t>軽油を購入した場合の経費は月々</t>
  </si>
  <si>
    <t>＝</t>
  </si>
  <si>
    <t>－</t>
  </si>
  <si>
    <t>ご使用の灯油添加剤の容量</t>
  </si>
  <si>
    <t>ご使用の灯油添加剤の価格</t>
  </si>
  <si>
    <t>出来上がったディーゼル燃料の価格は</t>
  </si>
  <si>
    <t>以下の５つの数値のみ入力できます</t>
  </si>
  <si>
    <t>経費削減試算シート</t>
  </si>
  <si>
    <t>※灯油添加剤の項目は販売されている容量と価格を入れます。</t>
  </si>
  <si>
    <t>【例】ディーゼルオンの200リットルドラム（74800円）をご使用の場合、</t>
  </si>
  <si>
    <t>灯油添加剤の容量には200、価格には74800をご入力ください。</t>
  </si>
  <si>
    <t>（</t>
  </si>
  <si>
    <t>÷</t>
  </si>
  <si>
    <t>）×</t>
  </si>
  <si>
    <t>よって、軽油を灯油＋添加剤に替えた場合の経費削減額は月々</t>
  </si>
  <si>
    <t xml:space="preserve"> 円 ＋ 添加剤</t>
  </si>
  <si>
    <t xml:space="preserve"> 円＝合計</t>
  </si>
  <si>
    <t xml:space="preserve"> 円 、 年間 では</t>
  </si>
  <si>
    <t>ご使用 の 灯油添加剤 は 、</t>
  </si>
  <si>
    <t>リットル入りの価格が</t>
  </si>
  <si>
    <t>リットルになります。</t>
  </si>
  <si>
    <t>リットルの添加剤を加えると、出来上がるディーゼル燃料は、</t>
  </si>
  <si>
    <t>月々の軽油使用量 と同じ 、</t>
  </si>
  <si>
    <t>円になります。</t>
  </si>
  <si>
    <t>円なので、ディーゼル燃料との差額は</t>
  </si>
  <si>
    <t>円となります。</t>
  </si>
  <si>
    <t>灯油200に対し添加剤 1の割合でディーゼル燃料を作ります。</t>
  </si>
  <si>
    <t>必要な添加剤の量は</t>
  </si>
  <si>
    <t>リットルで価格は</t>
  </si>
  <si>
    <t>＿＿＿＿＿＿＿＿＿＿＿＿＿＿＿＿＿＿＿＿＿＿＿＿＿＿＿＿＿＿＿＿＿＿＿＿＿＿＿＿＿</t>
  </si>
  <si>
    <t>プログラム提供</t>
  </si>
  <si>
    <t>灯油軽油添加剤のお店</t>
  </si>
  <si>
    <t>←ご購入はこちら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</si>
</sst>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3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 quotePrefix="1">
      <alignment vertical="center"/>
    </xf>
    <xf numFmtId="38" fontId="0" fillId="0" borderId="0" xfId="0" applyNumberFormat="1" applyAlignment="1">
      <alignment vertical="center" shrinkToFit="1"/>
    </xf>
    <xf numFmtId="0" fontId="0" fillId="0" borderId="0" xfId="0" applyBorder="1" applyAlignment="1" applyProtection="1">
      <alignment vertical="center" shrinkToFit="1"/>
      <protection hidden="1" locked="0"/>
    </xf>
    <xf numFmtId="0" fontId="0" fillId="0" borderId="0" xfId="0" applyBorder="1" applyAlignment="1">
      <alignment vertical="center" shrinkToFit="1"/>
    </xf>
    <xf numFmtId="38" fontId="0" fillId="0" borderId="0" xfId="17" applyFill="1" applyAlignment="1">
      <alignment vertical="center" shrinkToFit="1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38" fontId="0" fillId="0" borderId="1" xfId="17" applyBorder="1" applyAlignment="1" applyProtection="1">
      <alignment vertical="center" shrinkToFit="1"/>
      <protection hidden="1" locked="0"/>
    </xf>
    <xf numFmtId="0" fontId="0" fillId="0" borderId="2" xfId="0" applyBorder="1" applyAlignment="1" applyProtection="1">
      <alignment vertical="center" shrinkToFit="1"/>
      <protection hidden="1" locked="0"/>
    </xf>
    <xf numFmtId="0" fontId="0" fillId="0" borderId="1" xfId="0" applyBorder="1" applyAlignment="1" applyProtection="1">
      <alignment vertical="center" shrinkToFit="1"/>
      <protection hidden="1" locked="0"/>
    </xf>
    <xf numFmtId="38" fontId="0" fillId="0" borderId="2" xfId="17" applyBorder="1" applyAlignment="1" applyProtection="1">
      <alignment vertical="center" shrinkToFit="1"/>
      <protection hidden="1" locked="0"/>
    </xf>
    <xf numFmtId="38" fontId="0" fillId="2" borderId="0" xfId="17" applyFill="1" applyAlignment="1">
      <alignment vertical="center" shrinkToFit="1"/>
    </xf>
    <xf numFmtId="0" fontId="0" fillId="2" borderId="0" xfId="0" applyFill="1" applyAlignment="1">
      <alignment vertical="center" shrinkToFit="1"/>
    </xf>
    <xf numFmtId="38" fontId="0" fillId="2" borderId="0" xfId="17" applyFill="1" applyBorder="1" applyAlignment="1" applyProtection="1">
      <alignment vertical="center" shrinkToFit="1"/>
      <protection/>
    </xf>
    <xf numFmtId="0" fontId="0" fillId="0" borderId="0" xfId="0" applyAlignment="1">
      <alignment vertical="center" shrinkToFit="1"/>
    </xf>
    <xf numFmtId="38" fontId="0" fillId="3" borderId="0" xfId="0" applyNumberFormat="1" applyFill="1" applyAlignment="1">
      <alignment vertical="center" shrinkToFit="1"/>
    </xf>
    <xf numFmtId="0" fontId="0" fillId="3" borderId="0" xfId="0" applyFill="1" applyAlignment="1">
      <alignment vertical="center" shrinkToFit="1"/>
    </xf>
    <xf numFmtId="38" fontId="0" fillId="3" borderId="0" xfId="17" applyFill="1" applyAlignment="1">
      <alignment vertical="center" shrinkToFit="1"/>
    </xf>
    <xf numFmtId="38" fontId="2" fillId="2" borderId="0" xfId="17" applyFont="1" applyFill="1" applyAlignment="1">
      <alignment vertical="center" shrinkToFit="1"/>
    </xf>
    <xf numFmtId="38" fontId="2" fillId="3" borderId="0" xfId="17" applyFont="1" applyFill="1" applyAlignment="1">
      <alignment vertical="center" shrinkToFit="1"/>
    </xf>
    <xf numFmtId="0" fontId="3" fillId="0" borderId="0" xfId="16" applyAlignment="1">
      <alignment vertical="center"/>
    </xf>
    <xf numFmtId="0" fontId="0" fillId="0" borderId="0" xfId="0" applyAlignment="1">
      <alignment vertic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firstadd.com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B2:R40"/>
  <sheetViews>
    <sheetView showGridLines="0" tabSelected="1" workbookViewId="0" topLeftCell="A1">
      <selection activeCell="H5" sqref="H5:I5"/>
    </sheetView>
  </sheetViews>
  <sheetFormatPr defaultColWidth="9.00390625" defaultRowHeight="13.5"/>
  <cols>
    <col min="1" max="1" width="8.875" style="0" customWidth="1"/>
    <col min="2" max="14" width="4.50390625" style="0" customWidth="1"/>
    <col min="15" max="16" width="4.25390625" style="0" customWidth="1"/>
    <col min="17" max="17" width="4.375" style="0" customWidth="1"/>
    <col min="18" max="18" width="4.625" style="0" customWidth="1"/>
  </cols>
  <sheetData>
    <row r="2" spans="2:15" ht="13.5">
      <c r="B2" s="1" t="s">
        <v>22</v>
      </c>
      <c r="G2" t="s">
        <v>45</v>
      </c>
      <c r="J2" s="22" t="s">
        <v>46</v>
      </c>
      <c r="K2" s="23"/>
      <c r="L2" s="23"/>
      <c r="M2" s="23"/>
      <c r="N2" s="23"/>
      <c r="O2" t="s">
        <v>47</v>
      </c>
    </row>
    <row r="3" ht="13.5">
      <c r="B3" s="1"/>
    </row>
    <row r="4" ht="14.25" thickBot="1">
      <c r="B4" t="s">
        <v>21</v>
      </c>
    </row>
    <row r="5" spans="2:10" ht="14.25" thickBot="1">
      <c r="B5" t="s">
        <v>0</v>
      </c>
      <c r="H5" s="9">
        <v>20100</v>
      </c>
      <c r="I5" s="10"/>
      <c r="J5" t="s">
        <v>1</v>
      </c>
    </row>
    <row r="6" spans="2:10" ht="14.25" thickBot="1">
      <c r="B6" t="s">
        <v>3</v>
      </c>
      <c r="H6" s="11">
        <v>150</v>
      </c>
      <c r="I6" s="10"/>
      <c r="J6" t="s">
        <v>2</v>
      </c>
    </row>
    <row r="7" spans="2:10" ht="14.25" thickBot="1">
      <c r="B7" t="s">
        <v>4</v>
      </c>
      <c r="H7" s="11">
        <v>118</v>
      </c>
      <c r="I7" s="10"/>
      <c r="J7" t="s">
        <v>2</v>
      </c>
    </row>
    <row r="8" spans="2:10" ht="14.25" thickBot="1">
      <c r="B8" t="s">
        <v>18</v>
      </c>
      <c r="H8" s="11">
        <v>200</v>
      </c>
      <c r="I8" s="10"/>
      <c r="J8" t="s">
        <v>1</v>
      </c>
    </row>
    <row r="9" spans="2:10" ht="14.25" thickBot="1">
      <c r="B9" t="s">
        <v>19</v>
      </c>
      <c r="H9" s="9">
        <v>74800</v>
      </c>
      <c r="I9" s="12"/>
      <c r="J9" t="s">
        <v>2</v>
      </c>
    </row>
    <row r="10" spans="8:9" ht="13.5">
      <c r="H10" s="4"/>
      <c r="I10" s="5"/>
    </row>
    <row r="11" spans="2:9" ht="13.5">
      <c r="B11" t="s">
        <v>23</v>
      </c>
      <c r="H11" s="4"/>
      <c r="I11" s="5"/>
    </row>
    <row r="12" ht="13.5">
      <c r="B12" t="s">
        <v>24</v>
      </c>
    </row>
    <row r="13" ht="13.5">
      <c r="B13" t="s">
        <v>25</v>
      </c>
    </row>
    <row r="15" ht="13.5">
      <c r="B15" s="2" t="s">
        <v>44</v>
      </c>
    </row>
    <row r="17" spans="2:17" ht="13.5">
      <c r="B17" t="s">
        <v>5</v>
      </c>
      <c r="G17" s="13">
        <f>H5</f>
        <v>20100</v>
      </c>
      <c r="H17" s="14"/>
      <c r="I17" t="s">
        <v>6</v>
      </c>
      <c r="K17" s="14">
        <f>H6</f>
        <v>150</v>
      </c>
      <c r="L17" s="14"/>
      <c r="M17" t="s">
        <v>7</v>
      </c>
      <c r="O17" s="13">
        <f>G17*K17</f>
        <v>3015000</v>
      </c>
      <c r="P17" s="14"/>
      <c r="Q17" t="s">
        <v>8</v>
      </c>
    </row>
    <row r="19" ht="13.5">
      <c r="B19" s="2" t="s">
        <v>44</v>
      </c>
    </row>
    <row r="21" ht="13.5">
      <c r="B21" t="s">
        <v>41</v>
      </c>
    </row>
    <row r="22" spans="2:9" ht="13.5">
      <c r="B22" s="13">
        <f>G17*200/201</f>
        <v>20000</v>
      </c>
      <c r="C22" s="13"/>
      <c r="D22" t="s">
        <v>10</v>
      </c>
      <c r="G22" s="13">
        <f>G17*1/201</f>
        <v>100</v>
      </c>
      <c r="H22" s="13"/>
      <c r="I22" t="s">
        <v>36</v>
      </c>
    </row>
    <row r="23" spans="2:9" ht="13.5">
      <c r="B23" t="s">
        <v>37</v>
      </c>
      <c r="G23" s="13">
        <f>B22+G22</f>
        <v>20100</v>
      </c>
      <c r="H23" s="13"/>
      <c r="I23" t="s">
        <v>35</v>
      </c>
    </row>
    <row r="24" ht="13.5">
      <c r="J24" s="3"/>
    </row>
    <row r="25" spans="2:15" ht="13.5">
      <c r="B25" t="s">
        <v>33</v>
      </c>
      <c r="G25" s="15">
        <f>H8</f>
        <v>200</v>
      </c>
      <c r="H25" s="13"/>
      <c r="I25" t="s">
        <v>34</v>
      </c>
      <c r="M25" s="15">
        <f>H9</f>
        <v>74800</v>
      </c>
      <c r="N25" s="13"/>
      <c r="O25" t="s">
        <v>9</v>
      </c>
    </row>
    <row r="26" spans="2:13" ht="13.5">
      <c r="B26" s="7" t="s">
        <v>26</v>
      </c>
      <c r="C26" s="15">
        <f>M25</f>
        <v>74800</v>
      </c>
      <c r="D26" s="16"/>
      <c r="E26" s="8" t="s">
        <v>27</v>
      </c>
      <c r="F26" s="17">
        <f>G25</f>
        <v>200</v>
      </c>
      <c r="G26" s="18"/>
      <c r="H26" s="8" t="s">
        <v>28</v>
      </c>
      <c r="I26" s="17">
        <f>F27</f>
        <v>100</v>
      </c>
      <c r="J26" s="18"/>
      <c r="K26" s="8" t="s">
        <v>16</v>
      </c>
      <c r="L26" s="19">
        <f>IF(G25="","",(M25/G25)*F27)</f>
        <v>37400</v>
      </c>
      <c r="M26" s="19"/>
    </row>
    <row r="27" spans="2:13" ht="13.5">
      <c r="B27" t="s">
        <v>42</v>
      </c>
      <c r="F27" s="13">
        <f>G22</f>
        <v>100</v>
      </c>
      <c r="G27" s="13"/>
      <c r="H27" t="s">
        <v>43</v>
      </c>
      <c r="J27" s="3"/>
      <c r="K27" s="19">
        <f>L26</f>
        <v>37400</v>
      </c>
      <c r="L27" s="19"/>
      <c r="M27" t="s">
        <v>38</v>
      </c>
    </row>
    <row r="29" spans="2:18" ht="13.5">
      <c r="B29" t="s">
        <v>11</v>
      </c>
      <c r="C29" s="13">
        <f>B22</f>
        <v>20000</v>
      </c>
      <c r="D29" s="13"/>
      <c r="E29" t="s">
        <v>12</v>
      </c>
      <c r="H29" s="13">
        <f>C29</f>
        <v>20000</v>
      </c>
      <c r="I29" s="13"/>
      <c r="J29" t="s">
        <v>6</v>
      </c>
      <c r="L29" s="13">
        <f>H7</f>
        <v>118</v>
      </c>
      <c r="M29" s="13"/>
      <c r="N29" t="s">
        <v>13</v>
      </c>
      <c r="P29" s="13">
        <f>H29*L29</f>
        <v>2360000</v>
      </c>
      <c r="Q29" s="13"/>
      <c r="R29" t="s">
        <v>2</v>
      </c>
    </row>
    <row r="31" spans="2:13" ht="13.5">
      <c r="B31" t="s">
        <v>11</v>
      </c>
      <c r="C31" s="13">
        <f>P29</f>
        <v>2360000</v>
      </c>
      <c r="D31" s="13"/>
      <c r="E31" t="s">
        <v>30</v>
      </c>
      <c r="H31" s="13">
        <f>K27</f>
        <v>37400</v>
      </c>
      <c r="I31" s="13"/>
      <c r="J31" t="s">
        <v>31</v>
      </c>
      <c r="L31" s="13">
        <f>C31+H31</f>
        <v>2397400</v>
      </c>
      <c r="M31" s="13"/>
    </row>
    <row r="32" spans="2:15" ht="13.5">
      <c r="B32" t="s">
        <v>20</v>
      </c>
      <c r="I32" s="13">
        <f>G23</f>
        <v>20100</v>
      </c>
      <c r="J32" s="13"/>
      <c r="K32" t="s">
        <v>14</v>
      </c>
      <c r="L32" s="6"/>
      <c r="M32" s="13">
        <f>L31</f>
        <v>2397400</v>
      </c>
      <c r="N32" s="13"/>
      <c r="O32" t="s">
        <v>40</v>
      </c>
    </row>
    <row r="34" ht="13.5">
      <c r="B34" s="2" t="s">
        <v>44</v>
      </c>
    </row>
    <row r="36" spans="2:10" ht="13.5">
      <c r="B36" t="s">
        <v>15</v>
      </c>
      <c r="H36" s="13">
        <f>O17</f>
        <v>3015000</v>
      </c>
      <c r="I36" s="13"/>
      <c r="J36" t="s">
        <v>39</v>
      </c>
    </row>
    <row r="37" spans="2:10" ht="13.5">
      <c r="B37" s="13">
        <f>H36</f>
        <v>3015000</v>
      </c>
      <c r="C37" s="13"/>
      <c r="D37" s="8" t="s">
        <v>17</v>
      </c>
      <c r="E37" s="13">
        <f>L31</f>
        <v>2397400</v>
      </c>
      <c r="F37" s="13"/>
      <c r="G37" s="8" t="s">
        <v>16</v>
      </c>
      <c r="H37" s="13">
        <f>B37-E37</f>
        <v>617600</v>
      </c>
      <c r="I37" s="13"/>
      <c r="J37" t="s">
        <v>2</v>
      </c>
    </row>
    <row r="39" ht="13.5">
      <c r="B39" t="s">
        <v>29</v>
      </c>
    </row>
    <row r="40" spans="2:10" ht="13.5">
      <c r="B40" s="20">
        <f>H37</f>
        <v>617600</v>
      </c>
      <c r="C40" s="20"/>
      <c r="D40" t="s">
        <v>32</v>
      </c>
      <c r="G40" s="21">
        <f>B40*12</f>
        <v>7411200</v>
      </c>
      <c r="H40" s="21"/>
      <c r="I40" s="21"/>
      <c r="J40" t="s">
        <v>40</v>
      </c>
    </row>
  </sheetData>
  <sheetProtection password="CC17" sheet="1" objects="1" scenarios="1" selectLockedCells="1"/>
  <mergeCells count="35">
    <mergeCell ref="B40:C40"/>
    <mergeCell ref="G40:I40"/>
    <mergeCell ref="J2:N2"/>
    <mergeCell ref="H36:I36"/>
    <mergeCell ref="M32:N32"/>
    <mergeCell ref="B37:C37"/>
    <mergeCell ref="E37:F37"/>
    <mergeCell ref="H37:I37"/>
    <mergeCell ref="P29:Q29"/>
    <mergeCell ref="I32:J32"/>
    <mergeCell ref="C31:D31"/>
    <mergeCell ref="H31:I31"/>
    <mergeCell ref="L31:M31"/>
    <mergeCell ref="M25:N25"/>
    <mergeCell ref="F27:G27"/>
    <mergeCell ref="C29:D29"/>
    <mergeCell ref="C26:D26"/>
    <mergeCell ref="F26:G26"/>
    <mergeCell ref="I26:J26"/>
    <mergeCell ref="L26:M26"/>
    <mergeCell ref="K27:L27"/>
    <mergeCell ref="H29:I29"/>
    <mergeCell ref="L29:M29"/>
    <mergeCell ref="B22:C22"/>
    <mergeCell ref="G22:H22"/>
    <mergeCell ref="G23:H23"/>
    <mergeCell ref="G25:H25"/>
    <mergeCell ref="H9:I9"/>
    <mergeCell ref="G17:H17"/>
    <mergeCell ref="K17:L17"/>
    <mergeCell ref="O17:P17"/>
    <mergeCell ref="H5:I5"/>
    <mergeCell ref="H6:I6"/>
    <mergeCell ref="H7:I7"/>
    <mergeCell ref="H8:I8"/>
  </mergeCells>
  <hyperlinks>
    <hyperlink ref="J2" r:id="rId1" display="灯油軽油添加剤のお店"/>
  </hyperlinks>
  <printOptions/>
  <pageMargins left="0.75" right="0.75" top="1" bottom="1" header="0.512" footer="0.512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tetsu</dc:creator>
  <cp:keywords/>
  <dc:description/>
  <cp:lastModifiedBy>tetsu</cp:lastModifiedBy>
  <dcterms:created xsi:type="dcterms:W3CDTF">2008-09-19T09:09:31Z</dcterms:created>
  <dcterms:modified xsi:type="dcterms:W3CDTF">2008-09-26T01:07:14Z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